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<sst xmlns="http://schemas.openxmlformats.org/spreadsheetml/2006/main" count="111" uniqueCount="43">
  <si>
    <t xml:space="preserve">CREDITI e DEBITI vs.Regione contributi indistinti </t>
  </si>
  <si>
    <t>anno d'origine del credito e debito</t>
  </si>
  <si>
    <t>(importi in euro)</t>
  </si>
  <si>
    <t>codice SP</t>
  </si>
  <si>
    <t>*</t>
  </si>
  <si>
    <t>Assegnazioni regionali (contributi indistinti comprensivi di STP) 2017*</t>
  </si>
  <si>
    <t>+</t>
  </si>
  <si>
    <t>1220101-1220132-1220107</t>
  </si>
  <si>
    <r>
      <rPr>
        <sz val="11"/>
        <rFont val="Arial"/>
        <family val="2"/>
      </rPr>
      <t xml:space="preserve">Assegnazioni regionali (contributi indistinti comprensivi di STP) 2017* </t>
    </r>
    <r>
      <rPr>
        <b/>
        <sz val="11"/>
        <rFont val="Arial"/>
        <family val="2"/>
      </rPr>
      <t>comprendono:</t>
    </r>
  </si>
  <si>
    <t xml:space="preserve">trasferimenti di cassa nel corso dell'esercizio risultanti alla Regione </t>
  </si>
  <si>
    <t>-</t>
  </si>
  <si>
    <t>Tutti i contributi regionali indistinti (4500131-4,4500126, 4500167-8) non finalizzati, il pay-back, la valor.ne delle prestazioni per STP  a carico della Regione, i contributi per i farmaci innovativi contro l'epatite C, contributi per la cop.del mutuo perdita SSR 2000</t>
  </si>
  <si>
    <t xml:space="preserve">+/- saldo mobilità tra ASR Piemonte** </t>
  </si>
  <si>
    <t>+/- saldo mobilità con altre Regioni</t>
  </si>
  <si>
    <t>non comprendono</t>
  </si>
  <si>
    <t xml:space="preserve">debito compensato per ARAN </t>
  </si>
  <si>
    <t>-contributi extra FSR per prest.socio sanitarie</t>
  </si>
  <si>
    <t>saldo gestione emocomponenti AVIS***</t>
  </si>
  <si>
    <t>+ OIRM  S.ANNA - ALTRE ASR</t>
  </si>
  <si>
    <t>-contributi indennizzi L.210</t>
  </si>
  <si>
    <t xml:space="preserve">saldo gestione emoderivati KEDRION </t>
  </si>
  <si>
    <t>+ ASL TO 4 - ALTRE ASR</t>
  </si>
  <si>
    <t xml:space="preserve">- i contributi a vincolo di destinazione da FSR (4500129,4500164) </t>
  </si>
  <si>
    <t xml:space="preserve"> debito quota compartecipazione oneri mutuo regionale perdite 2000</t>
  </si>
  <si>
    <t xml:space="preserve">** '+/- saldo mobilità tra ASR Piemonte** </t>
  </si>
  <si>
    <t xml:space="preserve">debito quota fondo speciale per rischi responsabilità civile delle ASR -ART. 21 L.R. N. 9/2004 </t>
  </si>
  <si>
    <t>inlcude ricavi e costi di prestazioni di laboratorio delle ASR piemontesi dalle aziende sanitarie regionali di riferimento per concentrazione di attività di laboratorio sono oggetto di compensazione regionale</t>
  </si>
  <si>
    <t>credito per distribuzione farmaci per conto compensato dalla Regione (riservato alla ASL AT capofila)</t>
  </si>
  <si>
    <t>credito per distribuzione dispositivi medici ptz diabetici per conto compensato dalla Regione (riservato alla ASL AT capofila)</t>
  </si>
  <si>
    <t>*** comprende la compensazione degli emocomponenti da AU Città della Salute AVIS e Banca del sangue , AOU S.Luigi vs ASL TO 3</t>
  </si>
  <si>
    <t>credito per distribuzione  vaccini anti-influenzali per conto compensato dalla Regione (riservato alla ASL AT capofila)</t>
  </si>
  <si>
    <t>debito per distribuzione farmaci per conto compensato dalla Regione</t>
  </si>
  <si>
    <t>debito per dispositivi medici ptz diabetici per conto compensato dalla Regione</t>
  </si>
  <si>
    <t>debito per distribuzione vaccini anti-influenzali  per conto compensato dalla Regione</t>
  </si>
  <si>
    <t>credito verso Regione saldo al 31.12.2017</t>
  </si>
  <si>
    <t>debito verso Regione saldo al 31.12.2017</t>
  </si>
  <si>
    <t>anno d'origine del credito</t>
  </si>
  <si>
    <t>credito verso Regione saldo al 31.12.2016 (bilancio ASR)</t>
  </si>
  <si>
    <t xml:space="preserve">quota eventualmente incassata a gennaio 2017 </t>
  </si>
  <si>
    <t>quota eventualmente incassata a gennaio 2018</t>
  </si>
  <si>
    <t>per memoria</t>
  </si>
  <si>
    <t>quota eventualmente incassata a gennaio 2017</t>
  </si>
  <si>
    <t>2011 e precedenti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</si>
</sst>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\-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ill="0" applyBorder="0" applyAlignment="0" applyProtection="0"/>
    <xf numFmtId="178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78" fontId="0" fillId="0" borderId="0" xfId="44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8" fontId="3" fillId="0" borderId="0" xfId="44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178" fontId="0" fillId="0" borderId="10" xfId="44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4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34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178" fontId="0" fillId="0" borderId="11" xfId="44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8" fontId="1" fillId="0" borderId="10" xfId="44" applyFont="1" applyFill="1" applyBorder="1" applyAlignment="1" applyProtection="1">
      <alignment/>
      <protection/>
    </xf>
    <xf numFmtId="178" fontId="1" fillId="0" borderId="12" xfId="44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178" fontId="1" fillId="0" borderId="13" xfId="44" applyFont="1" applyFill="1" applyBorder="1" applyAlignment="1" applyProtection="1">
      <alignment/>
      <protection/>
    </xf>
    <xf numFmtId="178" fontId="1" fillId="0" borderId="14" xfId="44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8" fontId="1" fillId="0" borderId="0" xfId="44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__BILANCIO_CONS\CONSUN%2017\LAVORI%20BILANCIO\0122000101_def_def_def_de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__BILANCIO_CONS\CONSUN%2017\LAVORI%20BILANCIO\R_1_dettaglio%20crediti%20debiti%20indistinti%20v_reg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63">
          <cell r="J63">
            <v>536624047</v>
          </cell>
        </row>
        <row r="75">
          <cell r="K75">
            <v>737351.78</v>
          </cell>
        </row>
        <row r="76">
          <cell r="K76">
            <v>12055501</v>
          </cell>
        </row>
        <row r="77">
          <cell r="K77">
            <v>139834.21</v>
          </cell>
        </row>
        <row r="78">
          <cell r="K78">
            <v>195269.35</v>
          </cell>
        </row>
        <row r="79">
          <cell r="K79">
            <v>12193.63</v>
          </cell>
        </row>
        <row r="80">
          <cell r="K80">
            <v>1297076</v>
          </cell>
        </row>
        <row r="81">
          <cell r="K81">
            <v>2440615</v>
          </cell>
        </row>
        <row r="90">
          <cell r="K90">
            <v>41144</v>
          </cell>
        </row>
        <row r="93">
          <cell r="K93">
            <v>168043508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20">
          <cell r="B20">
            <v>26160517.57999996</v>
          </cell>
        </row>
        <row r="29">
          <cell r="B29">
            <v>5788692.450000025</v>
          </cell>
        </row>
        <row r="38">
          <cell r="B38">
            <v>24514455.989999987</v>
          </cell>
        </row>
        <row r="48">
          <cell r="B48">
            <v>9802985</v>
          </cell>
        </row>
        <row r="58">
          <cell r="B58">
            <v>58012962.130000025</v>
          </cell>
        </row>
        <row r="68">
          <cell r="B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60" workbookViewId="0" topLeftCell="A1">
      <selection activeCell="N13" sqref="N13"/>
    </sheetView>
  </sheetViews>
  <sheetFormatPr defaultColWidth="9.140625" defaultRowHeight="12.75"/>
  <cols>
    <col min="1" max="1" width="93.140625" style="1" customWidth="1"/>
    <col min="2" max="2" width="15.140625" style="2" customWidth="1"/>
    <col min="3" max="3" width="11.28125" style="3" customWidth="1"/>
    <col min="4" max="4" width="19.8515625" style="0" customWidth="1"/>
    <col min="7" max="7" width="11.57421875" style="0" customWidth="1"/>
  </cols>
  <sheetData>
    <row r="1" ht="12.75">
      <c r="A1" s="4" t="s">
        <v>0</v>
      </c>
    </row>
    <row r="2" spans="1:2" ht="12.75">
      <c r="A2" s="5" t="s">
        <v>1</v>
      </c>
      <c r="B2" s="6" t="s">
        <v>2</v>
      </c>
    </row>
    <row r="3" spans="1:2" ht="12.75">
      <c r="A3" s="5"/>
      <c r="B3" s="6"/>
    </row>
    <row r="4" spans="1:5" ht="12.75">
      <c r="A4" s="7">
        <v>2017</v>
      </c>
      <c r="D4" s="8" t="s">
        <v>3</v>
      </c>
      <c r="E4" t="s">
        <v>4</v>
      </c>
    </row>
    <row r="5" spans="1:9" ht="25.5">
      <c r="A5" s="9" t="s">
        <v>5</v>
      </c>
      <c r="B5" s="10">
        <f>755022295.37+21923969</f>
        <v>776946264.37</v>
      </c>
      <c r="C5" s="3" t="s">
        <v>6</v>
      </c>
      <c r="D5" s="3" t="s">
        <v>7</v>
      </c>
      <c r="E5" s="29" t="s">
        <v>8</v>
      </c>
      <c r="F5" s="29"/>
      <c r="G5" s="29"/>
      <c r="H5" s="29"/>
      <c r="I5" s="11"/>
    </row>
    <row r="6" spans="1:9" ht="14.25">
      <c r="A6" s="12" t="s">
        <v>9</v>
      </c>
      <c r="B6" s="10">
        <f>+'[1]Foglio1'!$J$63</f>
        <v>536624047</v>
      </c>
      <c r="C6" s="3" t="s">
        <v>10</v>
      </c>
      <c r="E6" s="30" t="s">
        <v>11</v>
      </c>
      <c r="F6" s="30"/>
      <c r="G6" s="30"/>
      <c r="H6" s="30"/>
      <c r="I6" s="30"/>
    </row>
    <row r="7" spans="1:9" ht="14.25">
      <c r="A7" s="13" t="s">
        <v>12</v>
      </c>
      <c r="B7" s="10">
        <f>-'[1]Foglio1'!$K$93</f>
        <v>-168043508</v>
      </c>
      <c r="C7" s="3" t="s">
        <v>6</v>
      </c>
      <c r="E7" s="11"/>
      <c r="F7" s="11"/>
      <c r="G7" s="11"/>
      <c r="H7" s="11"/>
      <c r="I7" s="11"/>
    </row>
    <row r="8" spans="1:9" ht="14.25">
      <c r="A8" s="12" t="s">
        <v>13</v>
      </c>
      <c r="B8" s="10"/>
      <c r="C8" s="3" t="s">
        <v>6</v>
      </c>
      <c r="E8" s="14" t="s">
        <v>14</v>
      </c>
      <c r="F8" s="11"/>
      <c r="G8" s="11"/>
      <c r="H8" s="11"/>
      <c r="I8" s="11"/>
    </row>
    <row r="9" spans="1:9" ht="14.25">
      <c r="A9" s="12" t="s">
        <v>15</v>
      </c>
      <c r="B9" s="10">
        <f>+'[1]Foglio1'!$K$79</f>
        <v>12193.63</v>
      </c>
      <c r="C9" s="3" t="s">
        <v>10</v>
      </c>
      <c r="E9" s="11" t="s">
        <v>16</v>
      </c>
      <c r="F9" s="11"/>
      <c r="G9" s="11"/>
      <c r="H9" s="11"/>
      <c r="I9" s="11"/>
    </row>
    <row r="10" spans="1:9" ht="38.25">
      <c r="A10" s="15" t="s">
        <v>17</v>
      </c>
      <c r="B10" s="10">
        <f>+'[1]Foglio1'!$K$90</f>
        <v>41144</v>
      </c>
      <c r="C10" s="16" t="s">
        <v>18</v>
      </c>
      <c r="E10" s="11" t="s">
        <v>19</v>
      </c>
      <c r="F10" s="11"/>
      <c r="G10" s="11"/>
      <c r="H10" s="11"/>
      <c r="I10" s="11"/>
    </row>
    <row r="11" spans="1:9" ht="38.25">
      <c r="A11" s="12" t="s">
        <v>20</v>
      </c>
      <c r="B11" s="10">
        <f>+'[1]Foglio1'!$K$77</f>
        <v>139834.21</v>
      </c>
      <c r="C11" s="16" t="s">
        <v>21</v>
      </c>
      <c r="E11" s="30" t="s">
        <v>22</v>
      </c>
      <c r="F11" s="30"/>
      <c r="G11" s="30"/>
      <c r="H11" s="30"/>
      <c r="I11" s="30"/>
    </row>
    <row r="12" spans="1:9" ht="14.25">
      <c r="A12" s="12" t="s">
        <v>23</v>
      </c>
      <c r="B12" s="10">
        <f>+'[1]Foglio1'!$K$80</f>
        <v>1297076</v>
      </c>
      <c r="C12" s="3" t="s">
        <v>10</v>
      </c>
      <c r="E12" s="17" t="s">
        <v>24</v>
      </c>
      <c r="F12" s="17"/>
      <c r="G12" s="17"/>
      <c r="H12" s="17"/>
      <c r="I12" s="17"/>
    </row>
    <row r="13" spans="1:9" ht="14.25">
      <c r="A13" s="18" t="s">
        <v>25</v>
      </c>
      <c r="B13" s="19">
        <f>+'[1]Foglio1'!$K$81</f>
        <v>2440615</v>
      </c>
      <c r="C13" s="3" t="s">
        <v>10</v>
      </c>
      <c r="E13" s="31" t="s">
        <v>26</v>
      </c>
      <c r="F13" s="31"/>
      <c r="G13" s="31"/>
      <c r="H13" s="31"/>
      <c r="I13" s="31"/>
    </row>
    <row r="14" spans="1:9" s="20" customFormat="1" ht="28.5">
      <c r="A14" s="18" t="s">
        <v>27</v>
      </c>
      <c r="B14" s="19"/>
      <c r="C14" s="3" t="s">
        <v>6</v>
      </c>
      <c r="E14" s="31"/>
      <c r="F14" s="31"/>
      <c r="G14" s="31"/>
      <c r="H14" s="31"/>
      <c r="I14" s="31"/>
    </row>
    <row r="15" spans="1:9" s="20" customFormat="1" ht="28.5">
      <c r="A15" s="18" t="s">
        <v>28</v>
      </c>
      <c r="B15" s="19"/>
      <c r="C15" s="3" t="s">
        <v>6</v>
      </c>
      <c r="E15" s="32" t="s">
        <v>29</v>
      </c>
      <c r="F15" s="32"/>
      <c r="G15" s="32"/>
      <c r="H15" s="32"/>
      <c r="I15" s="32"/>
    </row>
    <row r="16" spans="1:9" s="20" customFormat="1" ht="28.5">
      <c r="A16" s="18" t="s">
        <v>30</v>
      </c>
      <c r="B16" s="19"/>
      <c r="C16" s="3" t="s">
        <v>6</v>
      </c>
      <c r="E16" s="32"/>
      <c r="F16" s="32"/>
      <c r="G16" s="32"/>
      <c r="H16" s="32"/>
      <c r="I16" s="32"/>
    </row>
    <row r="17" spans="1:3" ht="14.25">
      <c r="A17" s="18" t="s">
        <v>31</v>
      </c>
      <c r="B17" s="10">
        <f>+'[1]Foglio1'!$K$76</f>
        <v>12055501</v>
      </c>
      <c r="C17" s="3" t="s">
        <v>10</v>
      </c>
    </row>
    <row r="18" spans="1:3" ht="14.25">
      <c r="A18" s="18" t="s">
        <v>32</v>
      </c>
      <c r="B18" s="10">
        <f>+'[1]Foglio1'!$K$75</f>
        <v>737351.78</v>
      </c>
      <c r="C18" s="3" t="s">
        <v>10</v>
      </c>
    </row>
    <row r="19" spans="1:3" ht="14.25">
      <c r="A19" s="18" t="s">
        <v>33</v>
      </c>
      <c r="B19" s="10">
        <f>+'[1]Foglio1'!$K$78</f>
        <v>195269.35</v>
      </c>
      <c r="C19" s="3" t="s">
        <v>10</v>
      </c>
    </row>
    <row r="20" spans="1:2" ht="12.75">
      <c r="A20" s="4" t="s">
        <v>34</v>
      </c>
      <c r="B20" s="21">
        <f>B5-B6+B7+B8-B9-B10-B11-B12-B13+B14-B17+B15+B16-B18-B19</f>
        <v>55359724.40000001</v>
      </c>
    </row>
    <row r="21" spans="1:2" ht="12.75">
      <c r="A21" s="4" t="s">
        <v>35</v>
      </c>
      <c r="B21" s="22"/>
    </row>
    <row r="22" spans="1:2" ht="12.75">
      <c r="A22" s="5"/>
      <c r="B22" s="6"/>
    </row>
    <row r="23" spans="1:2" ht="12.75">
      <c r="A23" s="5" t="s">
        <v>36</v>
      </c>
      <c r="B23" s="6" t="s">
        <v>2</v>
      </c>
    </row>
    <row r="24" ht="12.75">
      <c r="A24" s="5">
        <v>2016</v>
      </c>
    </row>
    <row r="25" spans="1:2" ht="14.25">
      <c r="A25" s="12" t="s">
        <v>37</v>
      </c>
      <c r="B25" s="10">
        <f>+'[2]2016'!$B$20</f>
        <v>26160517.57999996</v>
      </c>
    </row>
    <row r="26" spans="1:2" ht="14.25">
      <c r="A26" s="23" t="s">
        <v>38</v>
      </c>
      <c r="B26" s="10"/>
    </row>
    <row r="27" spans="1:2" ht="14.25">
      <c r="A27" s="12" t="s">
        <v>9</v>
      </c>
      <c r="B27" s="10">
        <v>16756750.17</v>
      </c>
    </row>
    <row r="28" spans="1:3" ht="14.25">
      <c r="A28" s="18" t="s">
        <v>39</v>
      </c>
      <c r="B28" s="19"/>
      <c r="C28" s="24" t="s">
        <v>40</v>
      </c>
    </row>
    <row r="29" spans="1:2" ht="12.75">
      <c r="A29" s="4" t="s">
        <v>34</v>
      </c>
      <c r="B29" s="25">
        <f>B25-B26-B27</f>
        <v>9403767.409999961</v>
      </c>
    </row>
    <row r="30" spans="1:2" ht="12.75">
      <c r="A30" s="4" t="s">
        <v>35</v>
      </c>
      <c r="B30" s="26"/>
    </row>
    <row r="31" spans="1:2" ht="12.75">
      <c r="A31" s="5"/>
      <c r="B31" s="6"/>
    </row>
    <row r="32" spans="1:2" ht="12.75">
      <c r="A32" s="5" t="s">
        <v>36</v>
      </c>
      <c r="B32" s="6" t="s">
        <v>2</v>
      </c>
    </row>
    <row r="33" ht="12.75">
      <c r="A33" s="5">
        <v>2015</v>
      </c>
    </row>
    <row r="34" spans="1:2" ht="14.25">
      <c r="A34" s="12" t="s">
        <v>37</v>
      </c>
      <c r="B34" s="10">
        <f>+'[2]2016'!$B$29</f>
        <v>5788692.450000025</v>
      </c>
    </row>
    <row r="35" spans="1:2" ht="14.25">
      <c r="A35" s="23" t="s">
        <v>41</v>
      </c>
      <c r="B35" s="10"/>
    </row>
    <row r="36" spans="1:2" ht="14.25">
      <c r="A36" s="12" t="s">
        <v>9</v>
      </c>
      <c r="B36" s="10">
        <v>5788692</v>
      </c>
    </row>
    <row r="37" spans="1:3" ht="14.25">
      <c r="A37" s="18" t="s">
        <v>39</v>
      </c>
      <c r="B37" s="19"/>
      <c r="C37" s="24" t="s">
        <v>40</v>
      </c>
    </row>
    <row r="38" spans="1:2" ht="12.75">
      <c r="A38" s="4" t="s">
        <v>34</v>
      </c>
      <c r="B38" s="25">
        <f>B34-B35-B36</f>
        <v>0.45000002533197403</v>
      </c>
    </row>
    <row r="39" spans="1:2" ht="12.75">
      <c r="A39" s="4" t="s">
        <v>35</v>
      </c>
      <c r="B39" s="2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 t="s">
        <v>36</v>
      </c>
      <c r="B42" s="6" t="s">
        <v>2</v>
      </c>
    </row>
    <row r="43" ht="12.75">
      <c r="A43" s="5">
        <v>2014</v>
      </c>
    </row>
    <row r="44" spans="1:2" ht="14.25">
      <c r="A44" s="12" t="s">
        <v>37</v>
      </c>
      <c r="B44" s="10">
        <f>+'[2]2016'!$B$38</f>
        <v>24514455.989999987</v>
      </c>
    </row>
    <row r="45" spans="1:2" ht="14.25">
      <c r="A45" s="23" t="s">
        <v>41</v>
      </c>
      <c r="B45" s="10"/>
    </row>
    <row r="46" spans="1:2" ht="14.25">
      <c r="A46" s="12" t="s">
        <v>9</v>
      </c>
      <c r="B46" s="10">
        <v>18242002.87</v>
      </c>
    </row>
    <row r="47" spans="1:3" ht="14.25">
      <c r="A47" s="18" t="s">
        <v>39</v>
      </c>
      <c r="B47" s="19"/>
      <c r="C47" s="24" t="s">
        <v>40</v>
      </c>
    </row>
    <row r="48" spans="1:2" ht="12.75">
      <c r="A48" s="4" t="s">
        <v>34</v>
      </c>
      <c r="B48" s="25">
        <f>B44-B45-B46</f>
        <v>6272453.119999986</v>
      </c>
    </row>
    <row r="49" spans="1:2" ht="12.75">
      <c r="A49" s="4" t="s">
        <v>35</v>
      </c>
      <c r="B49" s="2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 t="s">
        <v>36</v>
      </c>
      <c r="B52" s="6" t="s">
        <v>2</v>
      </c>
    </row>
    <row r="53" ht="12.75">
      <c r="A53" s="5">
        <v>2013</v>
      </c>
    </row>
    <row r="54" spans="1:3" ht="14.25">
      <c r="A54" s="12" t="s">
        <v>37</v>
      </c>
      <c r="B54" s="10">
        <f>+'[2]2016'!$B$48</f>
        <v>9802985</v>
      </c>
      <c r="C54" s="3" t="s">
        <v>6</v>
      </c>
    </row>
    <row r="55" spans="1:3" ht="14.25">
      <c r="A55" s="23" t="s">
        <v>41</v>
      </c>
      <c r="B55" s="10"/>
      <c r="C55" s="3" t="s">
        <v>10</v>
      </c>
    </row>
    <row r="56" spans="1:3" s="20" customFormat="1" ht="14.25">
      <c r="A56" s="12" t="s">
        <v>9</v>
      </c>
      <c r="B56" s="10">
        <v>9802985</v>
      </c>
      <c r="C56" s="3" t="s">
        <v>10</v>
      </c>
    </row>
    <row r="57" spans="1:4" ht="14.25">
      <c r="A57" s="18" t="s">
        <v>39</v>
      </c>
      <c r="B57" s="19"/>
      <c r="C57" s="24" t="s">
        <v>40</v>
      </c>
      <c r="D57" s="27"/>
    </row>
    <row r="58" spans="1:4" ht="12.75">
      <c r="A58" s="4" t="s">
        <v>34</v>
      </c>
      <c r="B58" s="25">
        <f>B54-B55-B56</f>
        <v>0</v>
      </c>
      <c r="D58" s="27"/>
    </row>
    <row r="59" spans="1:2" ht="12.75">
      <c r="A59" s="4" t="s">
        <v>35</v>
      </c>
      <c r="B59" s="26"/>
    </row>
    <row r="60" spans="1:2" ht="12.75">
      <c r="A60" s="5"/>
      <c r="B60" s="6"/>
    </row>
    <row r="61" spans="1:2" ht="12.75">
      <c r="A61" s="4"/>
      <c r="B61" s="28"/>
    </row>
    <row r="62" spans="1:2" ht="12.75">
      <c r="A62" s="5" t="s">
        <v>36</v>
      </c>
      <c r="B62" s="6" t="s">
        <v>2</v>
      </c>
    </row>
    <row r="63" ht="12.75">
      <c r="A63" s="5">
        <v>2012</v>
      </c>
    </row>
    <row r="64" spans="1:3" ht="14.25">
      <c r="A64" s="12" t="s">
        <v>37</v>
      </c>
      <c r="B64" s="10">
        <f>+'[2]2016'!$B$58</f>
        <v>58012962.130000025</v>
      </c>
      <c r="C64" s="3" t="s">
        <v>6</v>
      </c>
    </row>
    <row r="65" spans="1:3" ht="14.25">
      <c r="A65" s="23" t="s">
        <v>41</v>
      </c>
      <c r="B65" s="10"/>
      <c r="C65" s="3" t="s">
        <v>10</v>
      </c>
    </row>
    <row r="66" spans="1:3" s="20" customFormat="1" ht="14.25">
      <c r="A66" s="12" t="s">
        <v>9</v>
      </c>
      <c r="B66" s="10">
        <v>22487477.8</v>
      </c>
      <c r="C66" s="3" t="s">
        <v>10</v>
      </c>
    </row>
    <row r="67" spans="1:4" ht="14.25">
      <c r="A67" s="18" t="s">
        <v>39</v>
      </c>
      <c r="B67" s="19"/>
      <c r="C67" s="24" t="s">
        <v>40</v>
      </c>
      <c r="D67" s="27"/>
    </row>
    <row r="68" spans="1:4" ht="12.75">
      <c r="A68" s="4" t="s">
        <v>34</v>
      </c>
      <c r="B68" s="25">
        <f>B64-B65-B66</f>
        <v>35525484.33000003</v>
      </c>
      <c r="D68" s="27"/>
    </row>
    <row r="69" spans="1:2" ht="12.75">
      <c r="A69" s="4" t="s">
        <v>35</v>
      </c>
      <c r="B69" s="26"/>
    </row>
    <row r="72" spans="1:2" ht="12.75">
      <c r="A72" s="5" t="s">
        <v>36</v>
      </c>
      <c r="B72" s="6" t="s">
        <v>2</v>
      </c>
    </row>
    <row r="73" ht="12.75">
      <c r="A73" s="5" t="s">
        <v>42</v>
      </c>
    </row>
    <row r="74" spans="1:3" ht="14.25">
      <c r="A74" s="12" t="s">
        <v>37</v>
      </c>
      <c r="B74" s="10">
        <f>+'[2]2016'!$B$68</f>
        <v>0</v>
      </c>
      <c r="C74" s="3" t="s">
        <v>6</v>
      </c>
    </row>
    <row r="75" spans="1:3" ht="14.25">
      <c r="A75" s="23" t="s">
        <v>41</v>
      </c>
      <c r="B75" s="10"/>
      <c r="C75" s="3" t="s">
        <v>10</v>
      </c>
    </row>
    <row r="76" spans="1:3" s="20" customFormat="1" ht="14.25">
      <c r="A76" s="12" t="s">
        <v>9</v>
      </c>
      <c r="B76" s="10"/>
      <c r="C76" s="3" t="s">
        <v>10</v>
      </c>
    </row>
    <row r="77" spans="1:4" ht="14.25">
      <c r="A77" s="18" t="s">
        <v>39</v>
      </c>
      <c r="B77" s="19"/>
      <c r="C77" s="24" t="s">
        <v>40</v>
      </c>
      <c r="D77" s="27"/>
    </row>
    <row r="78" spans="1:4" ht="12.75">
      <c r="A78" s="4" t="s">
        <v>34</v>
      </c>
      <c r="B78" s="25">
        <f>B74-B75-B76</f>
        <v>0</v>
      </c>
      <c r="D78" s="27"/>
    </row>
    <row r="79" spans="1:2" ht="12.75">
      <c r="A79" s="4" t="s">
        <v>35</v>
      </c>
      <c r="B79" s="26"/>
    </row>
    <row r="82" ht="12.75">
      <c r="B82" s="2">
        <f>+B78+B68+B58+B48+B38+B29+B20</f>
        <v>106561429.71000001</v>
      </c>
    </row>
  </sheetData>
  <sheetProtection selectLockedCells="1" selectUnlockedCells="1"/>
  <mergeCells count="5">
    <mergeCell ref="E5:H5"/>
    <mergeCell ref="E6:I6"/>
    <mergeCell ref="E11:I11"/>
    <mergeCell ref="E13:I14"/>
    <mergeCell ref="E15:I16"/>
  </mergeCells>
  <printOptions/>
  <pageMargins left="0.2361111111111111" right="0.2361111111111111" top="0.9840277777777777" bottom="0.7083333333333334" header="0.5118055555555555" footer="0.5118055555555555"/>
  <pageSetup horizontalDpi="300" verticalDpi="300" orientation="landscape" paperSize="9" scale="75" r:id="rId1"/>
  <headerFooter alignWithMargins="0">
    <oddHeader>&amp;L&amp;"Arial,Grassetto Corsivo"Bilancio 2013&amp;C&amp;"Arial,Grassetto Corsivo"Dettaglio crediti vs Regione-contributi indistinti&amp;R&amp;"Arial,Grassetto Corsivo"ASR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sanAsl21_18</dc:creator>
  <cp:keywords/>
  <dc:description/>
  <cp:lastModifiedBy>farag</cp:lastModifiedBy>
  <dcterms:created xsi:type="dcterms:W3CDTF">2018-06-19T11:20:34Z</dcterms:created>
  <dcterms:modified xsi:type="dcterms:W3CDTF">2018-07-06T15:28:05Z</dcterms:modified>
  <cp:category/>
  <cp:version/>
  <cp:contentType/>
  <cp:contentStatus/>
</cp:coreProperties>
</file>